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ywoferj\Downloads\"/>
    </mc:Choice>
  </mc:AlternateContent>
  <bookViews>
    <workbookView xWindow="0" yWindow="0" windowWidth="3795" windowHeight="2760" activeTab="1"/>
  </bookViews>
  <sheets>
    <sheet name="Start" sheetId="2" r:id="rId1"/>
    <sheet name="Personal Monthly Budget" sheetId="1" r:id="rId2"/>
  </sheets>
  <definedNames>
    <definedName name="NetWorth">#REF!</definedName>
    <definedName name="TotalAssets">#REF!</definedName>
    <definedName name="TotalLiabilite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6" i="1" l="1"/>
  <c r="E17" i="1"/>
  <c r="E18" i="1"/>
  <c r="E19" i="1"/>
  <c r="E20" i="1"/>
  <c r="E21" i="1"/>
  <c r="E22" i="1"/>
  <c r="E23" i="1"/>
  <c r="E24" i="1"/>
  <c r="E25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H8" i="1" s="1"/>
  <c r="J45" i="1"/>
  <c r="E72" i="1"/>
</calcChain>
</file>

<file path=xl/sharedStrings.xml><?xml version="1.0" encoding="utf-8"?>
<sst xmlns="http://schemas.openxmlformats.org/spreadsheetml/2006/main" count="159" uniqueCount="85">
  <si>
    <t>Income 1</t>
  </si>
  <si>
    <t>Extra income</t>
  </si>
  <si>
    <t>Total monthly income</t>
  </si>
  <si>
    <t>Difference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</si>
  <si>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</si>
  <si>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</si>
  <si>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</si>
  <si>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</si>
  <si>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</si>
  <si>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</si>
  <si>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</si>
  <si>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</si>
  <si>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</si>
  <si>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</si>
  <si>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</si>
  <si>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</si>
  <si>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</si>
  <si>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</si>
  <si>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</si>
  <si>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</si>
  <si>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</si>
  <si>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</si>
  <si>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</si>
  <si>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</si>
  <si>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</si>
  <si>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</si>
  <si>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</si>
  <si>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</si>
  <si>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</si>
  <si>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</si>
  <si>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</si>
  <si>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</si>
  <si>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</si>
  <si>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</si>
  <si>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</si>
  <si>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</si>
  <si>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</si>
  <si>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</si>
  <si>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</si>
  <si>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</si>
  <si>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</si>
  <si>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</si>
  <si>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</si>
  <si>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</si>
  <si>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</si>
  <si>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</si>
  <si>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</si>
  <si>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</si>
  <si>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</si>
  <si>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</si>
  <si>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</si>
  <si>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</si>
  <si>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</si>
  <si>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</si>
  <si>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</si>
  <si>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Note: </t>
  </si>
  <si>
    <t>Housing</t>
  </si>
  <si>
    <t>Entertainment</t>
  </si>
  <si>
    <t>Transportation</t>
  </si>
  <si>
    <t>Loans</t>
  </si>
  <si>
    <t>Taxes</t>
  </si>
  <si>
    <t>Pets</t>
  </si>
  <si>
    <t>Legal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</si>
  <si>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</si>
  <si>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</si>
  <si>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Use this personal monthly budget worksheet to track your projected and actual monthly income and projected and actual cost.</t>
  </si>
  <si>
    <t>• Projected balance, actual balance, and difference are auto-calculated.</t>
  </si>
  <si>
    <t>About this template</t>
  </si>
  <si>
    <t>Personal monthly budget</t>
  </si>
  <si>
    <t>Projected monthly income</t>
  </si>
  <si>
    <t>Actual monthly income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</si>
  <si>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</si>
  <si>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Projected
cost</t>
  </si>
  <si>
    <t>Actual 
cost</t>
  </si>
  <si>
    <t>Projected 
cost</t>
  </si>
  <si>
    <t>Savings or investments</t>
  </si>
  <si>
    <t>Gifts and donations</t>
  </si>
  <si>
    <t>Personal care</t>
  </si>
  <si>
    <t>Total projected cost</t>
  </si>
  <si>
    <t>Total actual cost</t>
  </si>
  <si>
    <t>Total difference</t>
  </si>
  <si>
    <r>
      <t xml:space="preserve">Projected balance
</t>
    </r>
    <r>
      <rPr>
        <sz val="14"/>
        <color theme="1"/>
        <rFont val="Calibri"/>
        <family val="2"/>
        <scheme val="minor"/>
      </rPr>
      <t>(Projected income minus expenses)</t>
    </r>
  </si>
  <si>
    <t>Category</t>
  </si>
  <si>
    <r>
      <t xml:space="preserve">Additional instructions have been provided in column </t>
    </r>
    <r>
      <rPr>
        <b/>
        <sz val="12"/>
        <color rgb="FF002060"/>
        <rFont val="Calibri"/>
        <family val="2"/>
        <scheme val="minor"/>
      </rPr>
      <t>A</t>
    </r>
    <r>
      <rPr>
        <sz val="12"/>
        <color theme="1" tint="0.24994659260841701"/>
        <rFont val="Calibri"/>
        <family val="2"/>
        <scheme val="minor"/>
      </rPr>
      <t xml:space="preserve"> in </t>
    </r>
    <r>
      <rPr>
        <b/>
        <sz val="12"/>
        <color rgb="FF002060"/>
        <rFont val="Calibri"/>
        <family val="2"/>
        <scheme val="minor"/>
      </rPr>
      <t>PERSONAL MONTHLY BUDGET</t>
    </r>
    <r>
      <rPr>
        <sz val="12"/>
        <color theme="1" tint="0.24994659260841701"/>
        <rFont val="Calibri"/>
        <family val="2"/>
        <scheme val="minor"/>
      </rPr>
      <t xml:space="preserve"> worksheet. This text has been intentionally hidden. To remove text, select column </t>
    </r>
    <r>
      <rPr>
        <b/>
        <sz val="12"/>
        <color rgb="FF002060"/>
        <rFont val="Calibri"/>
        <family val="2"/>
        <scheme val="minor"/>
      </rPr>
      <t>A</t>
    </r>
    <r>
      <rPr>
        <sz val="12"/>
        <color theme="1" tint="0.24994659260841701"/>
        <rFont val="Calibri"/>
        <family val="2"/>
        <scheme val="minor"/>
      </rPr>
      <t xml:space="preserve">, then select </t>
    </r>
    <r>
      <rPr>
        <b/>
        <sz val="12"/>
        <color rgb="FF002060"/>
        <rFont val="Calibri"/>
        <family val="2"/>
        <scheme val="minor"/>
      </rPr>
      <t>DELETE</t>
    </r>
    <r>
      <rPr>
        <sz val="12"/>
        <color theme="1" tint="0.24994659260841701"/>
        <rFont val="Calibri"/>
        <family val="2"/>
        <scheme val="minor"/>
      </rPr>
      <t>. To unhide text, select column A, then change font color.</t>
    </r>
  </si>
  <si>
    <r>
      <t xml:space="preserve">To learn more about tables in the worksheet, press </t>
    </r>
    <r>
      <rPr>
        <b/>
        <sz val="12"/>
        <color rgb="FF002060"/>
        <rFont val="Calibri"/>
        <family val="2"/>
        <scheme val="minor"/>
      </rPr>
      <t>SHIFT</t>
    </r>
    <r>
      <rPr>
        <sz val="12"/>
        <color theme="1" tint="0.24994659260841701"/>
        <rFont val="Calibri"/>
        <family val="2"/>
        <scheme val="minor"/>
      </rPr>
      <t xml:space="preserve"> and then</t>
    </r>
    <r>
      <rPr>
        <b/>
        <sz val="12"/>
        <color rgb="FF002060"/>
        <rFont val="Calibri"/>
        <family val="2"/>
        <scheme val="minor"/>
      </rPr>
      <t xml:space="preserve"> F10</t>
    </r>
    <r>
      <rPr>
        <sz val="12"/>
        <color theme="1" tint="0.24994659260841701"/>
        <rFont val="Calibri"/>
        <family val="2"/>
        <scheme val="minor"/>
      </rPr>
      <t xml:space="preserve"> within a table, select the </t>
    </r>
    <r>
      <rPr>
        <b/>
        <sz val="12"/>
        <color rgb="FF002060"/>
        <rFont val="Calibri"/>
        <family val="2"/>
        <scheme val="minor"/>
      </rPr>
      <t>TABLE</t>
    </r>
    <r>
      <rPr>
        <sz val="12"/>
        <color theme="1" tint="0.24994659260841701"/>
        <rFont val="Calibri"/>
        <family val="2"/>
        <scheme val="minor"/>
      </rPr>
      <t xml:space="preserve"> option, and then select </t>
    </r>
    <r>
      <rPr>
        <b/>
        <sz val="12"/>
        <color rgb="FF002060"/>
        <rFont val="Calibri"/>
        <family val="2"/>
        <scheme val="minor"/>
      </rPr>
      <t>ALTERNATIVE TEXT</t>
    </r>
    <r>
      <rPr>
        <sz val="12"/>
        <color theme="1" tint="0.2499465926084170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</si>
</sst>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4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/>
      <name val="Calibri"/>
      <family val="2"/>
      <scheme val="major"/>
    </font>
    <font>
      <sz val="14"/>
      <color theme="3"/>
      <name val="Calibri"/>
      <family val="2"/>
      <scheme val="major"/>
    </font>
    <font>
      <sz val="24"/>
      <color theme="3"/>
      <name val="Calibri"/>
      <family val="2"/>
      <scheme val="major"/>
    </font>
    <font>
      <sz val="26"/>
      <color theme="3"/>
      <name val="Calibri"/>
      <family val="2"/>
      <scheme val="major"/>
    </font>
    <font>
      <b/>
      <sz val="40"/>
      <color rgb="FF002060"/>
      <name val="Calibri"/>
      <family val="2"/>
      <scheme val="maj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11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30" fillId="1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left" indent="2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0" fillId="2" borderId="8" xfId="2" applyFont="1" applyFill="1" applyBorder="1" applyAlignment="1">
      <alignment horizontal="left" vertical="center" indent="1"/>
    </xf>
    <xf numFmtId="8" fontId="10" fillId="2" borderId="9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0" fillId="2" borderId="6" xfId="2" applyFont="1" applyFill="1" applyBorder="1" applyAlignment="1">
      <alignment horizontal="left" vertical="center" indent="1"/>
    </xf>
    <xf numFmtId="8" fontId="10" fillId="2" borderId="7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 indent="1"/>
    </xf>
    <xf numFmtId="8" fontId="10" fillId="2" borderId="5" xfId="0" applyNumberFormat="1" applyFont="1" applyFill="1" applyBorder="1" applyAlignment="1">
      <alignment horizontal="center" vertical="center"/>
    </xf>
    <xf numFmtId="8" fontId="21" fillId="0" borderId="0" xfId="0" applyNumberFormat="1" applyFont="1" applyAlignment="1">
      <alignment vertical="center"/>
    </xf>
    <xf numFmtId="0" fontId="15" fillId="2" borderId="0" xfId="2" applyFont="1" applyFill="1" applyBorder="1" applyAlignment="1">
      <alignment vertical="center"/>
    </xf>
    <xf numFmtId="8" fontId="22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center" vertical="center"/>
    </xf>
    <xf numFmtId="0" fontId="25" fillId="0" borderId="0" xfId="0" applyFont="1"/>
    <xf numFmtId="164" fontId="8" fillId="2" borderId="0" xfId="0" applyNumberFormat="1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0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4" fillId="6" borderId="0" xfId="0" applyNumberFormat="1" applyFont="1" applyFill="1" applyAlignment="1">
      <alignment horizontal="center" vertical="center"/>
    </xf>
    <xf numFmtId="8" fontId="14" fillId="5" borderId="0" xfId="0" applyNumberFormat="1" applyFont="1" applyFill="1" applyAlignment="1">
      <alignment horizontal="center" vertical="center"/>
    </xf>
    <xf numFmtId="0" fontId="20" fillId="5" borderId="0" xfId="2" applyFont="1" applyFill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0" fillId="6" borderId="0" xfId="2" applyFont="1" applyFill="1" applyBorder="1" applyAlignment="1">
      <alignment horizontal="left" vertical="center" wrapText="1" indent="1"/>
    </xf>
    <xf numFmtId="0" fontId="28" fillId="7" borderId="0" xfId="2" applyFont="1" applyFill="1" applyBorder="1" applyAlignment="1">
      <alignment horizontal="left" vertical="center" wrapText="1" indent="1"/>
    </xf>
    <xf numFmtId="0" fontId="20" fillId="8" borderId="0" xfId="2" applyFont="1" applyFill="1" applyBorder="1" applyAlignment="1">
      <alignment horizontal="left" vertical="center" wrapText="1" indent="1"/>
    </xf>
    <xf numFmtId="0" fontId="20" fillId="9" borderId="0" xfId="2" applyFont="1" applyFill="1" applyBorder="1" applyAlignment="1">
      <alignment horizontal="left" vertical="center" wrapText="1" indent="1"/>
    </xf>
    <xf numFmtId="0" fontId="27" fillId="2" borderId="11" xfId="3" applyFont="1" applyFill="1" applyBorder="1" applyAlignment="1">
      <alignment horizontal="left" vertical="center" indent="1"/>
    </xf>
    <xf numFmtId="0" fontId="16" fillId="2" borderId="11" xfId="3" applyFont="1" applyFill="1" applyBorder="1" applyAlignment="1">
      <alignment horizontal="left" vertical="center" indent="1"/>
    </xf>
    <xf numFmtId="8" fontId="29" fillId="7" borderId="0" xfId="0" applyNumberFormat="1" applyFont="1" applyFill="1" applyAlignment="1">
      <alignment horizontal="center" vertical="center"/>
    </xf>
    <xf numFmtId="8" fontId="14" fillId="8" borderId="0" xfId="0" applyNumberFormat="1" applyFont="1" applyFill="1" applyAlignment="1">
      <alignment horizontal="center" vertical="center"/>
    </xf>
    <xf numFmtId="8" fontId="9" fillId="9" borderId="0" xfId="0" applyNumberFormat="1" applyFont="1" applyFill="1" applyAlignment="1">
      <alignment horizontal="center" vertical="center"/>
    </xf>
    <xf numFmtId="0" fontId="35" fillId="0" borderId="0" xfId="2" applyFont="1" applyFill="1" applyBorder="1" applyAlignment="1">
      <alignment horizontal="left" vertical="center" indent="11"/>
    </xf>
    <xf numFmtId="0" fontId="36" fillId="0" borderId="0" xfId="0" applyFont="1" applyAlignment="1">
      <alignment wrapText="1"/>
    </xf>
    <xf numFmtId="0" fontId="35" fillId="0" borderId="0" xfId="0" applyFont="1" applyAlignment="1">
      <alignment horizontal="left" vertical="center" indent="11"/>
    </xf>
    <xf numFmtId="0" fontId="39" fillId="2" borderId="10" xfId="3" applyFont="1" applyFill="1" applyBorder="1" applyAlignment="1">
      <alignment horizontal="left" vertical="center" indent="1"/>
    </xf>
    <xf numFmtId="0" fontId="36" fillId="3" borderId="12" xfId="2" applyFont="1" applyFill="1" applyBorder="1" applyAlignment="1">
      <alignment horizontal="left" vertical="center" indent="1"/>
    </xf>
    <xf numFmtId="8" fontId="38" fillId="3" borderId="13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9" fillId="12" borderId="0" xfId="2" applyFont="1" applyFill="1" applyBorder="1" applyAlignment="1">
      <alignment horizontal="left" vertical="center" indent="1"/>
    </xf>
    <xf numFmtId="0" fontId="16" fillId="12" borderId="0" xfId="0" applyFont="1" applyFill="1" applyAlignment="1">
      <alignment horizontal="left" vertical="center" indent="1"/>
    </xf>
    <xf numFmtId="0" fontId="1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  <xf numFmtId="164" fontId="15" fillId="12" borderId="0" xfId="0" applyNumberFormat="1" applyFont="1" applyFill="1" applyAlignment="1">
      <alignment horizontal="center" vertical="center"/>
    </xf>
    <xf numFmtId="164" fontId="37" fillId="12" borderId="0" xfId="0" applyNumberFormat="1" applyFont="1" applyFill="1" applyAlignment="1">
      <alignment horizontal="center" vertical="center"/>
    </xf>
    <xf numFmtId="0" fontId="39" fillId="13" borderId="0" xfId="0" applyFont="1" applyFill="1" applyAlignment="1">
      <alignment horizontal="left" vertical="center" indent="1"/>
    </xf>
    <xf numFmtId="0" fontId="36" fillId="13" borderId="0" xfId="0" applyFont="1" applyFill="1" applyAlignment="1">
      <alignment horizontal="left" vertical="center" indent="1"/>
    </xf>
    <xf numFmtId="164" fontId="8" fillId="13" borderId="0" xfId="0" applyNumberFormat="1" applyFont="1" applyFill="1" applyAlignment="1">
      <alignment horizontal="center" vertical="center"/>
    </xf>
    <xf numFmtId="164" fontId="38" fillId="13" borderId="0" xfId="0" applyNumberFormat="1" applyFont="1" applyFill="1" applyAlignment="1">
      <alignment horizontal="center" vertical="center"/>
    </xf>
    <xf numFmtId="0" fontId="39" fillId="11" borderId="0" xfId="0" applyFont="1" applyFill="1" applyAlignment="1">
      <alignment horizontal="left" vertical="center" indent="1"/>
    </xf>
    <xf numFmtId="0" fontId="36" fillId="11" borderId="0" xfId="0" applyFont="1" applyFill="1" applyAlignment="1">
      <alignment horizontal="left" vertical="center" indent="1"/>
    </xf>
    <xf numFmtId="164" fontId="10" fillId="11" borderId="0" xfId="0" applyNumberFormat="1" applyFont="1" applyFill="1" applyAlignment="1">
      <alignment horizontal="center" vertical="center"/>
    </xf>
    <xf numFmtId="164" fontId="38" fillId="11" borderId="0" xfId="0" applyNumberFormat="1" applyFont="1" applyFill="1" applyAlignment="1">
      <alignment horizontal="center" vertical="center"/>
    </xf>
    <xf numFmtId="0" fontId="39" fillId="14" borderId="0" xfId="0" applyFont="1" applyFill="1" applyAlignment="1">
      <alignment horizontal="left" vertical="center" indent="1"/>
    </xf>
    <xf numFmtId="0" fontId="39" fillId="16" borderId="0" xfId="0" applyFont="1" applyFill="1" applyAlignment="1">
      <alignment horizontal="left" vertical="center" indent="1"/>
    </xf>
    <xf numFmtId="0" fontId="36" fillId="16" borderId="0" xfId="0" applyFont="1" applyFill="1" applyAlignment="1">
      <alignment horizontal="left" vertical="center" indent="1"/>
    </xf>
    <xf numFmtId="164" fontId="10" fillId="16" borderId="0" xfId="0" applyNumberFormat="1" applyFont="1" applyFill="1" applyAlignment="1">
      <alignment horizontal="center" vertical="center"/>
    </xf>
    <xf numFmtId="164" fontId="38" fillId="16" borderId="0" xfId="0" applyNumberFormat="1" applyFont="1" applyFill="1" applyAlignment="1">
      <alignment horizontal="center" vertical="center"/>
    </xf>
    <xf numFmtId="0" fontId="39" fillId="17" borderId="0" xfId="0" applyFont="1" applyFill="1" applyAlignment="1">
      <alignment horizontal="left" vertical="center" indent="1"/>
    </xf>
    <xf numFmtId="0" fontId="36" fillId="17" borderId="0" xfId="0" applyFont="1" applyFill="1" applyAlignment="1">
      <alignment horizontal="left" vertical="center" indent="1"/>
    </xf>
    <xf numFmtId="164" fontId="9" fillId="17" borderId="0" xfId="0" applyNumberFormat="1" applyFont="1" applyFill="1" applyAlignment="1">
      <alignment horizontal="center" vertical="center"/>
    </xf>
    <xf numFmtId="164" fontId="36" fillId="17" borderId="0" xfId="0" applyNumberFormat="1" applyFont="1" applyFill="1" applyAlignment="1">
      <alignment horizontal="center" vertical="center"/>
    </xf>
    <xf numFmtId="0" fontId="39" fillId="11" borderId="0" xfId="0" applyFont="1" applyFill="1" applyAlignment="1">
      <alignment vertical="center"/>
    </xf>
    <xf numFmtId="0" fontId="39" fillId="15" borderId="0" xfId="0" applyFont="1" applyFill="1" applyAlignment="1">
      <alignment horizontal="left" vertical="center" indent="1"/>
    </xf>
    <xf numFmtId="0" fontId="16" fillId="15" borderId="0" xfId="0" applyFont="1" applyFill="1" applyAlignment="1">
      <alignment horizontal="left" vertical="center" indent="1"/>
    </xf>
    <xf numFmtId="0" fontId="9" fillId="15" borderId="0" xfId="0" applyFont="1" applyFill="1" applyAlignment="1">
      <alignment horizontal="left" vertical="center" indent="1"/>
    </xf>
    <xf numFmtId="164" fontId="18" fillId="15" borderId="0" xfId="0" applyNumberFormat="1" applyFont="1" applyFill="1" applyAlignment="1">
      <alignment horizontal="center" vertical="center"/>
    </xf>
    <xf numFmtId="164" fontId="11" fillId="15" borderId="0" xfId="0" applyNumberFormat="1" applyFont="1" applyFill="1" applyAlignment="1">
      <alignment horizontal="center" vertical="center"/>
    </xf>
    <xf numFmtId="0" fontId="39" fillId="19" borderId="0" xfId="0" applyFont="1" applyFill="1" applyAlignment="1">
      <alignment horizontal="left" vertical="center" indent="1"/>
    </xf>
    <xf numFmtId="0" fontId="39" fillId="18" borderId="0" xfId="0" applyFont="1" applyFill="1" applyAlignment="1">
      <alignment horizontal="left" vertical="center" indent="1"/>
    </xf>
    <xf numFmtId="0" fontId="36" fillId="19" borderId="0" xfId="0" applyFont="1" applyFill="1" applyAlignment="1">
      <alignment horizontal="left" vertical="center" indent="1"/>
    </xf>
    <xf numFmtId="164" fontId="8" fillId="19" borderId="0" xfId="0" applyNumberFormat="1" applyFont="1" applyFill="1" applyAlignment="1">
      <alignment horizontal="center" vertical="center"/>
    </xf>
    <xf numFmtId="164" fontId="38" fillId="19" borderId="0" xfId="0" applyNumberFormat="1" applyFont="1" applyFill="1" applyAlignment="1">
      <alignment horizontal="center" vertical="center"/>
    </xf>
    <xf numFmtId="164" fontId="8" fillId="16" borderId="0" xfId="0" applyNumberFormat="1" applyFont="1" applyFill="1" applyAlignment="1">
      <alignment horizontal="center" vertical="center"/>
    </xf>
    <xf numFmtId="0" fontId="36" fillId="18" borderId="0" xfId="0" applyFont="1" applyFill="1" applyAlignment="1">
      <alignment horizontal="left" vertical="center" indent="1"/>
    </xf>
    <xf numFmtId="164" fontId="10" fillId="18" borderId="0" xfId="0" applyNumberFormat="1" applyFont="1" applyFill="1" applyAlignment="1">
      <alignment horizontal="center" vertical="center"/>
    </xf>
    <xf numFmtId="164" fontId="38" fillId="18" borderId="0" xfId="0" applyNumberFormat="1" applyFont="1" applyFill="1" applyAlignment="1">
      <alignment horizontal="center" vertical="center"/>
    </xf>
    <xf numFmtId="0" fontId="36" fillId="14" borderId="0" xfId="0" applyFont="1" applyFill="1" applyAlignment="1">
      <alignment horizontal="left" vertical="center" indent="1"/>
    </xf>
    <xf numFmtId="164" fontId="10" fillId="14" borderId="0" xfId="0" applyNumberFormat="1" applyFont="1" applyFill="1" applyAlignment="1">
      <alignment horizontal="center" vertical="center"/>
    </xf>
    <xf numFmtId="164" fontId="38" fillId="14" borderId="0" xfId="0" applyNumberFormat="1" applyFont="1" applyFill="1" applyAlignment="1">
      <alignment horizontal="center" vertical="center"/>
    </xf>
  </cellXfs>
  <cellStyles count="11">
    <cellStyle name="Date" xfId="5"/>
    <cellStyle name="Heading 1" xfId="1" builtinId="16" customBuiltin="1"/>
    <cellStyle name="Heading 1 2" xfId="9"/>
    <cellStyle name="Heading 2" xfId="2" builtinId="17" customBuiltin="1"/>
    <cellStyle name="Heading 2 2" xfId="8"/>
    <cellStyle name="Heading 3" xfId="3" builtinId="18" customBuiltin="1"/>
    <cellStyle name="Heading 3 2" xfId="7"/>
    <cellStyle name="Normal" xfId="0" builtinId="0" customBuiltin="1"/>
    <cellStyle name="Normal 2" xfId="6"/>
    <cellStyle name="Phone" xfId="4"/>
    <cellStyle name="Title 2" xfId="10"/>
  </cellStyles>
  <dxfs count="198"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8" tint="0.39994506668294322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8" defaultTableStyle="TableStyleMedium2" defaultPivotStyle="PivotStyleLight16">
    <tableStyle name="Address Book" pivot="0" count="3">
      <tableStyleElement type="wholeTable" dxfId="197"/>
      <tableStyleElement type="headerRow" dxfId="196"/>
      <tableStyleElement type="totalRow" dxfId="195"/>
    </tableStyle>
    <tableStyle name="Cash Table" pivot="0" count="5">
      <tableStyleElement type="wholeTable" dxfId="194"/>
      <tableStyleElement type="headerRow" dxfId="193"/>
      <tableStyleElement type="firstColumn" dxfId="192"/>
      <tableStyleElement type="secondRowStripe" dxfId="191"/>
      <tableStyleElement type="firstTotalCell" dxfId="190"/>
    </tableStyle>
    <tableStyle name="Investment Table" pivot="0" count="4">
      <tableStyleElement type="wholeTable" dxfId="189"/>
      <tableStyleElement type="headerRow" dxfId="188"/>
      <tableStyleElement type="firstColumn" dxfId="187"/>
      <tableStyleElement type="secondRowStripe" dxfId="186"/>
    </tableStyle>
    <tableStyle name="Personal monthly budget" pivot="0" count="7">
      <tableStyleElement type="wholeTable" dxfId="185"/>
      <tableStyleElement type="headerRow" dxfId="184"/>
      <tableStyleElement type="totalRow" dxfId="183"/>
      <tableStyleElement type="firstColumn" dxfId="182"/>
      <tableStyleElement type="lastColumn" dxfId="181"/>
      <tableStyleElement type="firstRowStripe" dxfId="180"/>
      <tableStyleElement type="firstColumnStripe" dxfId="179"/>
    </tableStyle>
    <tableStyle name="Personal Table" pivot="0" count="4">
      <tableStyleElement type="wholeTable" dxfId="178"/>
      <tableStyleElement type="headerRow" dxfId="177"/>
      <tableStyleElement type="firstColumn" dxfId="176"/>
      <tableStyleElement type="secondRowStripe" dxfId="175"/>
    </tableStyle>
    <tableStyle name="Retirement Table" pivot="0" count="4">
      <tableStyleElement type="wholeTable" dxfId="174"/>
      <tableStyleElement type="headerRow" dxfId="173"/>
      <tableStyleElement type="firstColumn" dxfId="172"/>
      <tableStyleElement type="secondRowStripe" dxfId="171"/>
    </tableStyle>
    <tableStyle name="Secured Table" pivot="0" count="4">
      <tableStyleElement type="wholeTable" dxfId="170"/>
      <tableStyleElement type="headerRow" dxfId="169"/>
      <tableStyleElement type="firstColumn" dxfId="168"/>
      <tableStyleElement type="secondRowStripe" dxfId="167"/>
    </tableStyle>
    <tableStyle name="Unsecured Table" pivot="0" count="4">
      <tableStyleElement type="wholeTable" dxfId="166"/>
      <tableStyleElement type="headerRow" dxfId="165"/>
      <tableStyleElement type="firstColumn" dxfId="164"/>
      <tableStyleElement type="secondRow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161925</xdr:rowOff>
    </xdr:from>
    <xdr:to>
      <xdr:col>1</xdr:col>
      <xdr:colOff>895350</xdr:colOff>
      <xdr:row>1</xdr:row>
      <xdr:rowOff>942975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09575"/>
          <a:ext cx="9334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161925</xdr:rowOff>
    </xdr:from>
    <xdr:to>
      <xdr:col>1</xdr:col>
      <xdr:colOff>914400</xdr:colOff>
      <xdr:row>1</xdr:row>
      <xdr:rowOff>942975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9575"/>
          <a:ext cx="93345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Housing" displayName="Housing" ref="B15:E26" totalsRowCount="1" headerRowDxfId="162" dataDxfId="160" totalsRowDxfId="55" headerRowBorderDxfId="161" tableBorderDxfId="159" totalsRowBorderDxfId="158">
  <autoFilter ref="B15:E25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57" totalsRowDxfId="59"/>
    <tableColumn id="2" name="Projected_x000a_cost" dataDxfId="156" totalsRowDxfId="58"/>
    <tableColumn id="3" name="Actual _x000a_cost" dataDxfId="155" totalsRowDxfId="57"/>
    <tableColumn id="4" name="Difference" totalsRowFunction="sum" dataDxfId="154" totalsRowDxfId="56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id="10" name="Pets" displayName="Pets" ref="B55:E61" totalsRowCount="1" headerRowDxfId="83" dataDxfId="81" totalsRowDxfId="35" headerRowBorderDxfId="82" totalsRowBorderDxfId="80">
  <autoFilter ref="B55:E60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79" totalsRowDxfId="39"/>
    <tableColumn id="2" name="Projected _x000a_cost" dataDxfId="78" totalsRowDxfId="38"/>
    <tableColumn id="3" name="Actual _x000a_cost" dataDxfId="77" totalsRowDxfId="37"/>
    <tableColumn id="4" name="Difference" totalsRowFunction="sum" dataDxfId="76" totalsRowDxfId="3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id="11" name="Legal" displayName="Legal" ref="G64:J69" totalsRowCount="1" headerRowDxfId="75" dataDxfId="73" totalsRowDxfId="5" headerRowBorderDxfId="74" totalsRowBorderDxfId="72">
  <autoFilter ref="G64:J68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71" totalsRowDxfId="9"/>
    <tableColumn id="2" name="Projected _x000a_cost" dataDxfId="70" totalsRowDxfId="8"/>
    <tableColumn id="3" name="Actual _x000a_cost" dataDxfId="69" totalsRowDxfId="7"/>
    <tableColumn id="4" name="Difference" totalsRowFunction="sum" dataDxfId="68" totalsRowDxfId="6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id="12" name="PersonalCare" displayName="PersonalCare" ref="B64:E72" totalsRowCount="1" headerRowDxfId="67" dataDxfId="65" totalsRowDxfId="30" headerRowBorderDxfId="66" totalsRowBorderDxfId="64">
  <autoFilter ref="B64:E71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63" totalsRowDxfId="34"/>
    <tableColumn id="2" name="Projected _x000a_cost" dataDxfId="62" totalsRowDxfId="33"/>
    <tableColumn id="3" name="Actual _x000a_cost" dataDxfId="61" totalsRowDxfId="32"/>
    <tableColumn id="4" name="Difference" totalsRowFunction="sum" dataDxfId="60" totalsRowDxfId="31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id="2" name="Entertainment" displayName="Entertainment" ref="G15:J25" totalsRowCount="1" headerRowDxfId="153" dataDxfId="151" totalsRowDxfId="25" headerRowBorderDxfId="152" tableBorderDxfId="150" totalsRowBorderDxfId="149" headerRowCellStyle="Normal">
  <autoFilter ref="G15:J24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48" totalsRowDxfId="29"/>
    <tableColumn id="2" name="Projected _x000a_cost" dataDxfId="147" totalsRowDxfId="28"/>
    <tableColumn id="3" name="Actual _x000a_cost" dataDxfId="146" totalsRowDxfId="27"/>
    <tableColumn id="4" name="Difference" totalsRowFunction="sum" dataDxfId="145" totalsRowDxfId="26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id="3" name="Loans" displayName="Loans" ref="G29:J36" totalsRowCount="1" headerRowDxfId="144" dataDxfId="142" totalsRowDxfId="20" headerRowBorderDxfId="143" tableBorderDxfId="141" totalsRowBorderDxfId="140">
  <autoFilter ref="G29:J35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39" totalsRowDxfId="24"/>
    <tableColumn id="2" name="Projected _x000a_cost" dataDxfId="138" totalsRowDxfId="23"/>
    <tableColumn id="3" name="Actual _x000a_cost" dataDxfId="137" totalsRowDxfId="22"/>
    <tableColumn id="4" name="Difference" totalsRowFunction="sum" dataDxfId="136" totalsRowDxfId="21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id="4" name="Transportation" displayName="Transportation" ref="B29:E37" totalsRowCount="1" headerRowDxfId="135" dataDxfId="133" totalsRowDxfId="50" headerRowBorderDxfId="134" tableBorderDxfId="132" totalsRowBorderDxfId="131">
  <autoFilter ref="B29:E36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30" totalsRowDxfId="54"/>
    <tableColumn id="2" name="Projected _x000a_cost" dataDxfId="129" totalsRowDxfId="53"/>
    <tableColumn id="3" name="Actual _x000a_cost" dataDxfId="128" totalsRowDxfId="52"/>
    <tableColumn id="4" name="Difference" totalsRowFunction="sum" dataDxfId="127" totalsRowDxfId="51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id="5" name="Insurance" displayName="Insurance" ref="B40:E45" totalsRowCount="1" headerRowDxfId="126" dataDxfId="124" totalsRowDxfId="45" headerRowBorderDxfId="125" tableBorderDxfId="123" totalsRowBorderDxfId="122">
  <autoFilter ref="B40:E44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21" totalsRowDxfId="49"/>
    <tableColumn id="2" name="Projected_x000a_cost" dataDxfId="120" totalsRowDxfId="48"/>
    <tableColumn id="3" name="Actual _x000a_cost" dataDxfId="119" totalsRowDxfId="47"/>
    <tableColumn id="4" name="Difference" totalsRowFunction="sum" dataDxfId="118" totalsRowDxfId="46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id="6" name="Taxes" displayName="Taxes" ref="G40:J45" totalsRowCount="1" headerRowDxfId="117" dataDxfId="115" totalsRowDxfId="15" headerRowBorderDxfId="116" tableBorderDxfId="114" totalsRowBorderDxfId="113">
  <autoFilter ref="G40:J44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12" totalsRowDxfId="19"/>
    <tableColumn id="2" name="Projected _x000a_cost" dataDxfId="111" totalsRowDxfId="18"/>
    <tableColumn id="3" name="Actual _x000a_cost" dataDxfId="110" totalsRowDxfId="17"/>
    <tableColumn id="4" name="Difference" totalsRowFunction="sum" dataDxfId="109" totalsRowDxfId="16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id="7" name="Savings" displayName="Savings" ref="G48:J52" totalsRowCount="1" headerRowDxfId="108" dataDxfId="106" totalsRowDxfId="10" headerRowBorderDxfId="107" totalsRowBorderDxfId="105">
  <autoFilter ref="G48:J51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104" totalsRowDxfId="14"/>
    <tableColumn id="2" name="Projected _x000a_cost" dataDxfId="103" totalsRowDxfId="13"/>
    <tableColumn id="3" name="Actual _x000a_cost" dataDxfId="102" totalsRowDxfId="12"/>
    <tableColumn id="4" name="Difference" totalsRowFunction="sum" dataDxfId="101" totalsRowDxfId="11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id="8" name="Food" displayName="Food" ref="B48:E52" totalsRowCount="1" headerRowDxfId="100" dataDxfId="98" totalsRowDxfId="40" headerRowBorderDxfId="99" tableBorderDxfId="97" totalsRowBorderDxfId="96">
  <autoFilter ref="B48:E51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95" totalsRowDxfId="44"/>
    <tableColumn id="2" name="Projected _x000a_cost" dataDxfId="94" totalsRowDxfId="43"/>
    <tableColumn id="3" name="Actual _x000a_cost" dataDxfId="93" totalsRowDxfId="42"/>
    <tableColumn id="4" name="Difference" totalsRowFunction="sum" dataDxfId="92" totalsRowDxfId="41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id="9" name="Gifts" displayName="Gifts" ref="G55:J59" totalsRowCount="1" headerRowDxfId="91" dataDxfId="89" totalsRowDxfId="0" headerRowBorderDxfId="90" totalsRowBorderDxfId="88">
  <autoFilter ref="G55:J58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Subtotal" dataDxfId="87" totalsRowDxfId="4"/>
    <tableColumn id="2" name="Projected _x000a_cost" dataDxfId="86" totalsRowDxfId="3"/>
    <tableColumn id="3" name="Actual _x000a_cost" dataDxfId="85" totalsRowDxfId="2"/>
    <tableColumn id="4" name="Difference" totalsRowFunction="sum" dataDxfId="84" totalsRowDxfId="1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B9"/>
  <sheetViews>
    <sheetView showGridLines="0" topLeftCell="A7" zoomScaleNormal="100" workbookViewId="0">
      <selection activeCell="B19" sqref="B19"/>
    </sheetView>
  </sheetViews>
  <sheetFormatPr defaultColWidth="8.85546875" defaultRowHeight="12.75" x14ac:dyDescent="0.2"/>
  <cols>
    <col min="1" max="1" width="1.42578125" customWidth="1"/>
    <col min="2" max="2" width="100.7109375" customWidth="1"/>
    <col min="3" max="3" width="2.7109375" customWidth="1"/>
  </cols>
  <sheetData>
    <row r="1" spans="2:2" ht="19.899999999999999" customHeight="1" x14ac:dyDescent="0.2"/>
    <row r="2" spans="2:2" s="25" customFormat="1" ht="94.9" customHeight="1" x14ac:dyDescent="0.2">
      <c r="B2" s="60" t="s">
        <v>67</v>
      </c>
    </row>
    <row r="3" spans="2:2" ht="48.6" customHeight="1" x14ac:dyDescent="0.2">
      <c r="B3" s="8" t="s">
        <v>65</v>
      </c>
    </row>
    <row r="4" spans="2:2" ht="30" customHeight="1" x14ac:dyDescent="0.2">
      <c r="B4" s="7" t="s">
        <v>64</v>
      </c>
    </row>
    <row r="5" spans="2:2" ht="30" customHeight="1" x14ac:dyDescent="0.2">
      <c r="B5" s="7" t="s">
        <v>66</v>
      </c>
    </row>
    <row r="6" spans="2:2" ht="34.9" customHeight="1" x14ac:dyDescent="0.3">
      <c r="B6" s="61" t="s">
        <v>55</v>
      </c>
    </row>
    <row r="7" spans="2:2" ht="47.25" x14ac:dyDescent="0.2">
      <c r="B7" s="7" t="s">
        <v>83</v>
      </c>
    </row>
    <row r="8" spans="2:2" ht="10.15" customHeight="1" x14ac:dyDescent="0.2">
      <c r="B8" s="7"/>
    </row>
    <row r="9" spans="2:2" ht="31.5" x14ac:dyDescent="0.2">
      <c r="B9" s="7" t="s">
        <v>84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J81"/>
  <sheetViews>
    <sheetView showGridLines="0" tabSelected="1" topLeftCell="A70" zoomScaleNormal="100" zoomScaleSheetLayoutView="30" workbookViewId="0">
      <selection activeCell="L55" sqref="L55"/>
    </sheetView>
  </sheetViews>
  <sheetFormatPr defaultColWidth="8.85546875" defaultRowHeight="12.75" x14ac:dyDescent="0.2"/>
  <cols>
    <col min="1" max="1" width="1.42578125" style="4" customWidth="1"/>
    <col min="2" max="2" width="30.7109375" customWidth="1"/>
    <col min="3" max="5" width="20.7109375" customWidth="1"/>
    <col min="6" max="6" width="15.7109375" customWidth="1"/>
    <col min="7" max="7" width="30.7109375" customWidth="1"/>
    <col min="8" max="10" width="20.7109375" customWidth="1"/>
    <col min="11" max="11" width="2.7109375" customWidth="1"/>
  </cols>
  <sheetData>
    <row r="1" spans="1:10" s="1" customFormat="1" ht="19.899999999999999" customHeight="1" x14ac:dyDescent="0.25">
      <c r="A1" s="3"/>
    </row>
    <row r="2" spans="1:10" s="1" customFormat="1" ht="94.9" customHeight="1" x14ac:dyDescent="0.45">
      <c r="A2" s="6"/>
      <c r="B2" s="62" t="s">
        <v>68</v>
      </c>
      <c r="C2" s="49"/>
      <c r="D2" s="49"/>
      <c r="E2" s="49"/>
      <c r="F2" s="49"/>
      <c r="G2" s="49"/>
      <c r="H2" s="49"/>
      <c r="I2" s="9"/>
      <c r="J2" s="9"/>
    </row>
    <row r="3" spans="1:10" ht="15" customHeight="1" x14ac:dyDescent="0.2"/>
    <row r="4" spans="1:10" ht="30" customHeight="1" x14ac:dyDescent="0.2">
      <c r="B4" s="63" t="s">
        <v>69</v>
      </c>
      <c r="C4" s="55"/>
      <c r="D4" s="10"/>
      <c r="E4" s="52" t="s">
        <v>81</v>
      </c>
      <c r="F4" s="52"/>
      <c r="G4" s="52"/>
      <c r="H4" s="57">
        <f>C7-J73</f>
        <v>3405</v>
      </c>
    </row>
    <row r="5" spans="1:10" ht="30" customHeight="1" x14ac:dyDescent="0.2">
      <c r="B5" s="11" t="s">
        <v>0</v>
      </c>
      <c r="C5" s="12">
        <v>4300</v>
      </c>
      <c r="E5" s="52"/>
      <c r="F5" s="52"/>
      <c r="G5" s="52"/>
      <c r="H5" s="57"/>
      <c r="I5" s="13"/>
    </row>
    <row r="6" spans="1:10" ht="30" customHeight="1" x14ac:dyDescent="0.2">
      <c r="B6" s="14" t="s">
        <v>1</v>
      </c>
      <c r="C6" s="15">
        <v>300</v>
      </c>
      <c r="E6" s="53" t="s">
        <v>71</v>
      </c>
      <c r="F6" s="53"/>
      <c r="G6" s="53"/>
      <c r="H6" s="58">
        <f>C12-J75</f>
        <v>3064</v>
      </c>
      <c r="I6" s="13"/>
    </row>
    <row r="7" spans="1:10" ht="30" customHeight="1" x14ac:dyDescent="0.2">
      <c r="B7" s="64" t="s">
        <v>2</v>
      </c>
      <c r="C7" s="65">
        <f>SUM(C5:C6)</f>
        <v>4600</v>
      </c>
      <c r="E7" s="53"/>
      <c r="F7" s="53"/>
      <c r="G7" s="53"/>
      <c r="H7" s="58"/>
      <c r="I7" s="13"/>
    </row>
    <row r="8" spans="1:10" ht="30" customHeight="1" x14ac:dyDescent="0.2">
      <c r="E8" s="54" t="s">
        <v>63</v>
      </c>
      <c r="F8" s="54"/>
      <c r="G8" s="54"/>
      <c r="H8" s="59">
        <f>H6-H4</f>
        <v>-341</v>
      </c>
      <c r="I8" s="13"/>
    </row>
    <row r="9" spans="1:10" ht="30" customHeight="1" x14ac:dyDescent="0.2">
      <c r="B9" s="63" t="s">
        <v>70</v>
      </c>
      <c r="C9" s="56"/>
      <c r="D9" s="10"/>
      <c r="E9" s="54"/>
      <c r="F9" s="54"/>
      <c r="G9" s="54"/>
      <c r="H9" s="59"/>
      <c r="I9" s="16"/>
    </row>
    <row r="10" spans="1:10" ht="30" customHeight="1" x14ac:dyDescent="0.2">
      <c r="B10" s="14" t="s">
        <v>0</v>
      </c>
      <c r="C10" s="15">
        <v>4000</v>
      </c>
      <c r="I10" s="13"/>
    </row>
    <row r="11" spans="1:10" ht="30" customHeight="1" x14ac:dyDescent="0.2">
      <c r="B11" s="17" t="s">
        <v>1</v>
      </c>
      <c r="C11" s="18">
        <v>300</v>
      </c>
      <c r="E11" s="13"/>
      <c r="H11" s="19"/>
      <c r="I11" s="13"/>
    </row>
    <row r="12" spans="1:10" ht="30" customHeight="1" x14ac:dyDescent="0.2">
      <c r="B12" s="64" t="s">
        <v>2</v>
      </c>
      <c r="C12" s="65">
        <f>SUM(C10:C11)</f>
        <v>4300</v>
      </c>
    </row>
    <row r="13" spans="1:10" ht="37.9" customHeight="1" x14ac:dyDescent="0.2">
      <c r="B13" s="20"/>
      <c r="C13" s="21"/>
    </row>
    <row r="14" spans="1:10" s="2" customFormat="1" ht="30" customHeight="1" x14ac:dyDescent="0.4">
      <c r="A14" s="23"/>
      <c r="B14" s="71" t="s">
        <v>56</v>
      </c>
      <c r="C14" s="72"/>
      <c r="D14" s="73"/>
      <c r="E14" s="73"/>
      <c r="G14" s="95" t="s">
        <v>57</v>
      </c>
      <c r="H14" s="96"/>
      <c r="I14" s="96"/>
      <c r="J14" s="96"/>
    </row>
    <row r="15" spans="1:10" ht="48" customHeight="1" x14ac:dyDescent="0.25">
      <c r="B15" s="66" t="s">
        <v>82</v>
      </c>
      <c r="C15" s="67" t="s">
        <v>72</v>
      </c>
      <c r="D15" s="67" t="s">
        <v>73</v>
      </c>
      <c r="E15" s="68" t="s">
        <v>3</v>
      </c>
      <c r="F15" s="5"/>
      <c r="G15" s="66" t="s">
        <v>82</v>
      </c>
      <c r="H15" s="69" t="s">
        <v>74</v>
      </c>
      <c r="I15" s="69" t="s">
        <v>73</v>
      </c>
      <c r="J15" s="70" t="s">
        <v>3</v>
      </c>
    </row>
    <row r="16" spans="1:10" ht="30" customHeight="1" x14ac:dyDescent="0.25">
      <c r="B16" s="26" t="s">
        <v>4</v>
      </c>
      <c r="C16" s="27">
        <v>1000</v>
      </c>
      <c r="D16" s="27">
        <v>1000</v>
      </c>
      <c r="E16" s="27">
        <f>Housing[[#This Row],[Projected
cost]]-Housing[[#This Row],[Actual 
cost]]</f>
        <v>0</v>
      </c>
      <c r="F16" s="5"/>
      <c r="G16" s="28" t="s">
        <v>5</v>
      </c>
      <c r="H16" s="29"/>
      <c r="I16" s="29"/>
      <c r="J16" s="29">
        <f>Entertainment[[#This Row],[Projected 
cost]]-Entertainment[[#This Row],[Actual 
cost]]</f>
        <v>0</v>
      </c>
    </row>
    <row r="17" spans="1:10" ht="30" customHeight="1" x14ac:dyDescent="0.25">
      <c r="B17" s="26" t="s">
        <v>6</v>
      </c>
      <c r="C17" s="27">
        <v>54</v>
      </c>
      <c r="D17" s="27">
        <v>100</v>
      </c>
      <c r="E17" s="27">
        <f>Housing[[#This Row],[Projected
cost]]-Housing[[#This Row],[Actual 
cost]]</f>
        <v>-46</v>
      </c>
      <c r="F17" s="5"/>
      <c r="G17" s="28" t="s">
        <v>7</v>
      </c>
      <c r="H17" s="29"/>
      <c r="I17" s="29"/>
      <c r="J17" s="29">
        <f>Entertainment[[#This Row],[Projected 
cost]]-Entertainment[[#This Row],[Actual 
cost]]</f>
        <v>0</v>
      </c>
    </row>
    <row r="18" spans="1:10" ht="30" customHeight="1" x14ac:dyDescent="0.25">
      <c r="B18" s="26" t="s">
        <v>8</v>
      </c>
      <c r="C18" s="27">
        <v>44</v>
      </c>
      <c r="D18" s="27">
        <v>56</v>
      </c>
      <c r="E18" s="27">
        <f>Housing[[#This Row],[Projected
cost]]-Housing[[#This Row],[Actual 
cost]]</f>
        <v>-12</v>
      </c>
      <c r="F18" s="5"/>
      <c r="G18" s="28" t="s">
        <v>9</v>
      </c>
      <c r="H18" s="29"/>
      <c r="I18" s="29"/>
      <c r="J18" s="29">
        <f>Entertainment[[#This Row],[Projected 
cost]]-Entertainment[[#This Row],[Actual 
cost]]</f>
        <v>0</v>
      </c>
    </row>
    <row r="19" spans="1:10" ht="30" customHeight="1" x14ac:dyDescent="0.25">
      <c r="B19" s="26" t="s">
        <v>10</v>
      </c>
      <c r="C19" s="27">
        <v>22</v>
      </c>
      <c r="D19" s="27">
        <v>28</v>
      </c>
      <c r="E19" s="27">
        <f>Housing[[#This Row],[Projected
cost]]-Housing[[#This Row],[Actual 
cost]]</f>
        <v>-6</v>
      </c>
      <c r="F19" s="5"/>
      <c r="G19" s="28" t="s">
        <v>11</v>
      </c>
      <c r="H19" s="29"/>
      <c r="I19" s="29"/>
      <c r="J19" s="29">
        <f>Entertainment[[#This Row],[Projected 
cost]]-Entertainment[[#This Row],[Actual 
cost]]</f>
        <v>0</v>
      </c>
    </row>
    <row r="20" spans="1:10" ht="30" customHeight="1" x14ac:dyDescent="0.25">
      <c r="B20" s="26" t="s">
        <v>12</v>
      </c>
      <c r="C20" s="27">
        <v>8</v>
      </c>
      <c r="D20" s="27">
        <v>8</v>
      </c>
      <c r="E20" s="27">
        <f>Housing[[#This Row],[Projected
cost]]-Housing[[#This Row],[Actual 
cost]]</f>
        <v>0</v>
      </c>
      <c r="F20" s="5"/>
      <c r="G20" s="28" t="s">
        <v>13</v>
      </c>
      <c r="H20" s="29"/>
      <c r="I20" s="29"/>
      <c r="J20" s="29">
        <f>Entertainment[[#This Row],[Projected 
cost]]-Entertainment[[#This Row],[Actual 
cost]]</f>
        <v>0</v>
      </c>
    </row>
    <row r="21" spans="1:10" ht="30" customHeight="1" x14ac:dyDescent="0.25">
      <c r="B21" s="26" t="s">
        <v>14</v>
      </c>
      <c r="C21" s="27">
        <v>34</v>
      </c>
      <c r="D21" s="27">
        <v>34</v>
      </c>
      <c r="E21" s="27">
        <f>Housing[[#This Row],[Projected
cost]]-Housing[[#This Row],[Actual 
cost]]</f>
        <v>0</v>
      </c>
      <c r="F21" s="5"/>
      <c r="G21" s="28" t="s">
        <v>15</v>
      </c>
      <c r="H21" s="29"/>
      <c r="I21" s="29"/>
      <c r="J21" s="29">
        <f>Entertainment[[#This Row],[Projected 
cost]]-Entertainment[[#This Row],[Actual 
cost]]</f>
        <v>0</v>
      </c>
    </row>
    <row r="22" spans="1:10" ht="30" customHeight="1" x14ac:dyDescent="0.25">
      <c r="B22" s="26" t="s">
        <v>16</v>
      </c>
      <c r="C22" s="27">
        <v>10</v>
      </c>
      <c r="D22" s="27">
        <v>10</v>
      </c>
      <c r="E22" s="27">
        <f>Housing[[#This Row],[Projected
cost]]-Housing[[#This Row],[Actual 
cost]]</f>
        <v>0</v>
      </c>
      <c r="F22" s="5"/>
      <c r="G22" s="28" t="s">
        <v>17</v>
      </c>
      <c r="H22" s="29"/>
      <c r="I22" s="29"/>
      <c r="J22" s="29">
        <f>Entertainment[[#This Row],[Projected 
cost]]-Entertainment[[#This Row],[Actual 
cost]]</f>
        <v>0</v>
      </c>
    </row>
    <row r="23" spans="1:10" ht="30" customHeight="1" x14ac:dyDescent="0.25">
      <c r="B23" s="26" t="s">
        <v>18</v>
      </c>
      <c r="C23" s="27">
        <v>23</v>
      </c>
      <c r="D23" s="27">
        <v>0</v>
      </c>
      <c r="E23" s="27">
        <f>Housing[[#This Row],[Projected
cost]]-Housing[[#This Row],[Actual 
cost]]</f>
        <v>23</v>
      </c>
      <c r="F23" s="5"/>
      <c r="G23" s="28" t="s">
        <v>17</v>
      </c>
      <c r="H23" s="29"/>
      <c r="I23" s="29"/>
      <c r="J23" s="29">
        <f>Entertainment[[#This Row],[Projected 
cost]]-Entertainment[[#This Row],[Actual 
cost]]</f>
        <v>0</v>
      </c>
    </row>
    <row r="24" spans="1:10" ht="30" customHeight="1" x14ac:dyDescent="0.25">
      <c r="B24" s="26" t="s">
        <v>19</v>
      </c>
      <c r="C24" s="27">
        <v>0</v>
      </c>
      <c r="D24" s="27">
        <v>0</v>
      </c>
      <c r="E24" s="27">
        <f>Housing[[#This Row],[Projected
cost]]-Housing[[#This Row],[Actual 
cost]]</f>
        <v>0</v>
      </c>
      <c r="F24" s="5"/>
      <c r="G24" s="28" t="s">
        <v>17</v>
      </c>
      <c r="H24" s="29"/>
      <c r="I24" s="29"/>
      <c r="J24" s="29">
        <f>Entertainment[[#This Row],[Projected 
cost]]-Entertainment[[#This Row],[Actual 
cost]]</f>
        <v>0</v>
      </c>
    </row>
    <row r="25" spans="1:10" ht="30" customHeight="1" x14ac:dyDescent="0.25">
      <c r="B25" s="26" t="s">
        <v>17</v>
      </c>
      <c r="C25" s="27">
        <v>0</v>
      </c>
      <c r="D25" s="27">
        <v>0</v>
      </c>
      <c r="E25" s="27">
        <f>Housing[[#This Row],[Projected
cost]]-Housing[[#This Row],[Actual 
cost]]</f>
        <v>0</v>
      </c>
      <c r="F25" s="5"/>
      <c r="G25" s="97" t="s">
        <v>54</v>
      </c>
      <c r="H25" s="98"/>
      <c r="I25" s="98"/>
      <c r="J25" s="99">
        <f>SUBTOTAL(109,Entertainment[Difference])</f>
        <v>0</v>
      </c>
    </row>
    <row r="26" spans="1:10" ht="30" customHeight="1" x14ac:dyDescent="0.25">
      <c r="B26" s="74" t="s">
        <v>54</v>
      </c>
      <c r="C26" s="75"/>
      <c r="D26" s="75"/>
      <c r="E26" s="76">
        <f>SUBTOTAL(109,Housing[Difference])</f>
        <v>-41</v>
      </c>
      <c r="F26" s="5"/>
      <c r="G26" s="30"/>
      <c r="H26" s="30"/>
      <c r="I26" s="30"/>
      <c r="J26" s="30"/>
    </row>
    <row r="27" spans="1:10" ht="37.9" customHeight="1" x14ac:dyDescent="0.25">
      <c r="B27" s="31"/>
      <c r="C27" s="32"/>
      <c r="D27" s="32"/>
      <c r="E27" s="32"/>
      <c r="F27" s="5"/>
      <c r="G27" s="30"/>
      <c r="H27" s="30"/>
      <c r="I27" s="30"/>
      <c r="J27" s="30"/>
    </row>
    <row r="28" spans="1:10" s="2" customFormat="1" ht="30" customHeight="1" x14ac:dyDescent="0.25">
      <c r="A28" s="24"/>
      <c r="B28" s="77" t="s">
        <v>58</v>
      </c>
      <c r="C28" s="77"/>
      <c r="D28" s="77"/>
      <c r="E28" s="77"/>
      <c r="F28" s="33"/>
      <c r="G28" s="100" t="s">
        <v>59</v>
      </c>
      <c r="H28" s="100"/>
      <c r="I28" s="100"/>
      <c r="J28" s="100"/>
    </row>
    <row r="29" spans="1:10" ht="48" customHeight="1" x14ac:dyDescent="0.25">
      <c r="B29" s="66" t="s">
        <v>82</v>
      </c>
      <c r="C29" s="69" t="s">
        <v>74</v>
      </c>
      <c r="D29" s="69" t="s">
        <v>73</v>
      </c>
      <c r="E29" s="70" t="s">
        <v>3</v>
      </c>
      <c r="F29" s="5"/>
      <c r="G29" s="66" t="s">
        <v>82</v>
      </c>
      <c r="H29" s="69" t="s">
        <v>74</v>
      </c>
      <c r="I29" s="69" t="s">
        <v>73</v>
      </c>
      <c r="J29" s="70" t="s">
        <v>3</v>
      </c>
    </row>
    <row r="30" spans="1:10" ht="30" customHeight="1" x14ac:dyDescent="0.25">
      <c r="B30" s="28" t="s">
        <v>21</v>
      </c>
      <c r="C30" s="29"/>
      <c r="D30" s="29"/>
      <c r="E30" s="29">
        <f>Transportation[[#This Row],[Projected 
cost]]-Transportation[[#This Row],[Actual 
cost]]</f>
        <v>0</v>
      </c>
      <c r="F30" s="5"/>
      <c r="G30" s="28" t="s">
        <v>20</v>
      </c>
      <c r="H30" s="29"/>
      <c r="I30" s="29"/>
      <c r="J30" s="29">
        <f>Loans[[#This Row],[Projected 
cost]]-Loans[[#This Row],[Actual 
cost]]</f>
        <v>0</v>
      </c>
    </row>
    <row r="31" spans="1:10" ht="30" customHeight="1" x14ac:dyDescent="0.25">
      <c r="B31" s="28" t="s">
        <v>23</v>
      </c>
      <c r="C31" s="29"/>
      <c r="D31" s="29"/>
      <c r="E31" s="29">
        <f>Transportation[[#This Row],[Projected 
cost]]-Transportation[[#This Row],[Actual 
cost]]</f>
        <v>0</v>
      </c>
      <c r="F31" s="5"/>
      <c r="G31" s="28" t="s">
        <v>22</v>
      </c>
      <c r="H31" s="29"/>
      <c r="I31" s="29"/>
      <c r="J31" s="29">
        <f>Loans[[#This Row],[Projected 
cost]]-Loans[[#This Row],[Actual 
cost]]</f>
        <v>0</v>
      </c>
    </row>
    <row r="32" spans="1:10" ht="30" customHeight="1" x14ac:dyDescent="0.25">
      <c r="B32" s="28" t="s">
        <v>25</v>
      </c>
      <c r="C32" s="29"/>
      <c r="D32" s="29"/>
      <c r="E32" s="29">
        <f>Transportation[[#This Row],[Projected 
cost]]-Transportation[[#This Row],[Actual 
cost]]</f>
        <v>0</v>
      </c>
      <c r="F32" s="5"/>
      <c r="G32" s="28" t="s">
        <v>24</v>
      </c>
      <c r="H32" s="29"/>
      <c r="I32" s="29"/>
      <c r="J32" s="29">
        <f>Loans[[#This Row],[Projected 
cost]]-Loans[[#This Row],[Actual 
cost]]</f>
        <v>0</v>
      </c>
    </row>
    <row r="33" spans="1:10" ht="30" customHeight="1" x14ac:dyDescent="0.25">
      <c r="B33" s="28" t="s">
        <v>26</v>
      </c>
      <c r="C33" s="29"/>
      <c r="D33" s="29"/>
      <c r="E33" s="29">
        <f>Transportation[[#This Row],[Projected 
cost]]-Transportation[[#This Row],[Actual 
cost]]</f>
        <v>0</v>
      </c>
      <c r="F33" s="5"/>
      <c r="G33" s="28" t="s">
        <v>24</v>
      </c>
      <c r="H33" s="29"/>
      <c r="I33" s="29"/>
      <c r="J33" s="29">
        <f>Loans[[#This Row],[Projected 
cost]]-Loans[[#This Row],[Actual 
cost]]</f>
        <v>0</v>
      </c>
    </row>
    <row r="34" spans="1:10" ht="30" customHeight="1" x14ac:dyDescent="0.25">
      <c r="B34" s="28" t="s">
        <v>27</v>
      </c>
      <c r="C34" s="29"/>
      <c r="D34" s="29"/>
      <c r="E34" s="29">
        <f>Transportation[[#This Row],[Projected 
cost]]-Transportation[[#This Row],[Actual 
cost]]</f>
        <v>0</v>
      </c>
      <c r="F34" s="5"/>
      <c r="G34" s="28" t="s">
        <v>24</v>
      </c>
      <c r="H34" s="29"/>
      <c r="I34" s="29"/>
      <c r="J34" s="29">
        <f>Loans[[#This Row],[Projected 
cost]]-Loans[[#This Row],[Actual 
cost]]</f>
        <v>0</v>
      </c>
    </row>
    <row r="35" spans="1:10" ht="30" customHeight="1" x14ac:dyDescent="0.25">
      <c r="B35" s="28" t="s">
        <v>28</v>
      </c>
      <c r="C35" s="29"/>
      <c r="D35" s="29"/>
      <c r="E35" s="29">
        <f>Transportation[[#This Row],[Projected 
cost]]-Transportation[[#This Row],[Actual 
cost]]</f>
        <v>0</v>
      </c>
      <c r="F35" s="5"/>
      <c r="G35" s="28" t="s">
        <v>17</v>
      </c>
      <c r="H35" s="29"/>
      <c r="I35" s="29"/>
      <c r="J35" s="29">
        <f>Loans[[#This Row],[Projected 
cost]]-Loans[[#This Row],[Actual 
cost]]</f>
        <v>0</v>
      </c>
    </row>
    <row r="36" spans="1:10" ht="30" customHeight="1" x14ac:dyDescent="0.25">
      <c r="B36" s="28" t="s">
        <v>17</v>
      </c>
      <c r="C36" s="29"/>
      <c r="D36" s="29"/>
      <c r="E36" s="29">
        <f>Transportation[[#This Row],[Projected 
cost]]-Transportation[[#This Row],[Actual 
cost]]</f>
        <v>0</v>
      </c>
      <c r="F36" s="5"/>
      <c r="G36" s="102" t="s">
        <v>54</v>
      </c>
      <c r="H36" s="103"/>
      <c r="I36" s="103"/>
      <c r="J36" s="104">
        <f>SUBTOTAL(109,Loans[Difference])</f>
        <v>0</v>
      </c>
    </row>
    <row r="37" spans="1:10" ht="30" customHeight="1" x14ac:dyDescent="0.25">
      <c r="B37" s="78" t="s">
        <v>54</v>
      </c>
      <c r="C37" s="79"/>
      <c r="D37" s="79"/>
      <c r="E37" s="80">
        <f>SUBTOTAL(109,Transportation[Difference])</f>
        <v>0</v>
      </c>
      <c r="F37" s="5"/>
      <c r="G37" s="31"/>
      <c r="H37" s="34"/>
      <c r="I37" s="34"/>
      <c r="J37" s="34"/>
    </row>
    <row r="38" spans="1:10" ht="37.9" customHeight="1" x14ac:dyDescent="0.25">
      <c r="B38" s="35"/>
      <c r="C38" s="36"/>
      <c r="D38" s="36"/>
      <c r="E38" s="32"/>
      <c r="F38" s="5"/>
      <c r="G38" s="50"/>
      <c r="H38" s="50"/>
      <c r="I38" s="50"/>
      <c r="J38" s="50"/>
    </row>
    <row r="39" spans="1:10" s="2" customFormat="1" ht="30" customHeight="1" x14ac:dyDescent="0.25">
      <c r="A39" s="24"/>
      <c r="B39" s="81" t="s">
        <v>25</v>
      </c>
      <c r="C39" s="81"/>
      <c r="D39" s="81"/>
      <c r="E39" s="81"/>
      <c r="F39" s="33"/>
      <c r="G39" s="100" t="s">
        <v>60</v>
      </c>
      <c r="H39" s="100"/>
      <c r="I39" s="100"/>
      <c r="J39" s="100"/>
    </row>
    <row r="40" spans="1:10" ht="48" customHeight="1" x14ac:dyDescent="0.25">
      <c r="B40" s="66" t="s">
        <v>82</v>
      </c>
      <c r="C40" s="69" t="s">
        <v>72</v>
      </c>
      <c r="D40" s="69" t="s">
        <v>73</v>
      </c>
      <c r="E40" s="70" t="s">
        <v>3</v>
      </c>
      <c r="F40" s="5"/>
      <c r="G40" s="66" t="s">
        <v>82</v>
      </c>
      <c r="H40" s="69" t="s">
        <v>74</v>
      </c>
      <c r="I40" s="69" t="s">
        <v>73</v>
      </c>
      <c r="J40" s="70" t="s">
        <v>3</v>
      </c>
    </row>
    <row r="41" spans="1:10" ht="30" customHeight="1" x14ac:dyDescent="0.25">
      <c r="B41" s="28" t="s">
        <v>31</v>
      </c>
      <c r="C41" s="29"/>
      <c r="D41" s="29"/>
      <c r="E41" s="29">
        <f>Insurance[[#This Row],[Projected
cost]]-Insurance[[#This Row],[Actual 
cost]]</f>
        <v>0</v>
      </c>
      <c r="F41" s="5"/>
      <c r="G41" s="28" t="s">
        <v>29</v>
      </c>
      <c r="H41" s="29"/>
      <c r="I41" s="29"/>
      <c r="J41" s="29">
        <f>Taxes[[#This Row],[Projected 
cost]]-Taxes[[#This Row],[Actual 
cost]]</f>
        <v>0</v>
      </c>
    </row>
    <row r="42" spans="1:10" ht="30" customHeight="1" x14ac:dyDescent="0.25">
      <c r="B42" s="28" t="s">
        <v>33</v>
      </c>
      <c r="C42" s="29"/>
      <c r="D42" s="29"/>
      <c r="E42" s="29">
        <f>Insurance[[#This Row],[Projected
cost]]-Insurance[[#This Row],[Actual 
cost]]</f>
        <v>0</v>
      </c>
      <c r="F42" s="5"/>
      <c r="G42" s="28" t="s">
        <v>30</v>
      </c>
      <c r="H42" s="29"/>
      <c r="I42" s="29"/>
      <c r="J42" s="29">
        <f>Taxes[[#This Row],[Projected 
cost]]-Taxes[[#This Row],[Actual 
cost]]</f>
        <v>0</v>
      </c>
    </row>
    <row r="43" spans="1:10" ht="30" customHeight="1" x14ac:dyDescent="0.25">
      <c r="B43" s="28" t="s">
        <v>34</v>
      </c>
      <c r="C43" s="29"/>
      <c r="D43" s="29"/>
      <c r="E43" s="29">
        <f>Insurance[[#This Row],[Projected
cost]]-Insurance[[#This Row],[Actual 
cost]]</f>
        <v>0</v>
      </c>
      <c r="F43" s="5"/>
      <c r="G43" s="28" t="s">
        <v>32</v>
      </c>
      <c r="H43" s="29"/>
      <c r="I43" s="29"/>
      <c r="J43" s="29">
        <f>Taxes[[#This Row],[Projected 
cost]]-Taxes[[#This Row],[Actual 
cost]]</f>
        <v>0</v>
      </c>
    </row>
    <row r="44" spans="1:10" ht="30" customHeight="1" x14ac:dyDescent="0.25">
      <c r="B44" s="28" t="s">
        <v>17</v>
      </c>
      <c r="C44" s="29"/>
      <c r="D44" s="29"/>
      <c r="E44" s="29">
        <f>Insurance[[#This Row],[Projected
cost]]-Insurance[[#This Row],[Actual 
cost]]</f>
        <v>0</v>
      </c>
      <c r="F44" s="5"/>
      <c r="G44" s="28" t="s">
        <v>17</v>
      </c>
      <c r="H44" s="29"/>
      <c r="I44" s="29"/>
      <c r="J44" s="29">
        <f>Taxes[[#This Row],[Projected 
cost]]-Taxes[[#This Row],[Actual 
cost]]</f>
        <v>0</v>
      </c>
    </row>
    <row r="45" spans="1:10" ht="30" customHeight="1" x14ac:dyDescent="0.25">
      <c r="B45" s="82" t="s">
        <v>54</v>
      </c>
      <c r="C45" s="83"/>
      <c r="D45" s="83"/>
      <c r="E45" s="84">
        <f>SUBTOTAL(109,Insurance[Difference])</f>
        <v>0</v>
      </c>
      <c r="F45" s="5"/>
      <c r="G45" s="102" t="s">
        <v>54</v>
      </c>
      <c r="H45" s="103"/>
      <c r="I45" s="103"/>
      <c r="J45" s="104">
        <f>SUBTOTAL(109,Taxes[Difference])</f>
        <v>0</v>
      </c>
    </row>
    <row r="46" spans="1:10" ht="37.9" customHeight="1" x14ac:dyDescent="0.25">
      <c r="B46" s="37"/>
      <c r="C46" s="38"/>
      <c r="D46" s="38"/>
      <c r="E46" s="29"/>
      <c r="F46" s="5"/>
      <c r="G46" s="30"/>
      <c r="H46" s="30"/>
      <c r="I46" s="30"/>
      <c r="J46" s="30"/>
    </row>
    <row r="47" spans="1:10" s="2" customFormat="1" ht="30" customHeight="1" x14ac:dyDescent="0.25">
      <c r="A47" s="24"/>
      <c r="B47" s="86" t="s">
        <v>41</v>
      </c>
      <c r="C47" s="86"/>
      <c r="D47" s="86"/>
      <c r="E47" s="86"/>
      <c r="F47" s="33"/>
      <c r="G47" s="86" t="s">
        <v>75</v>
      </c>
      <c r="H47" s="86"/>
      <c r="I47" s="86"/>
      <c r="J47" s="86"/>
    </row>
    <row r="48" spans="1:10" ht="49.9" customHeight="1" x14ac:dyDescent="0.25">
      <c r="B48" s="66" t="s">
        <v>82</v>
      </c>
      <c r="C48" s="69" t="s">
        <v>74</v>
      </c>
      <c r="D48" s="69" t="s">
        <v>73</v>
      </c>
      <c r="E48" s="70" t="s">
        <v>3</v>
      </c>
      <c r="F48" s="5"/>
      <c r="G48" s="66" t="s">
        <v>82</v>
      </c>
      <c r="H48" s="69" t="s">
        <v>74</v>
      </c>
      <c r="I48" s="69" t="s">
        <v>73</v>
      </c>
      <c r="J48" s="70" t="s">
        <v>3</v>
      </c>
    </row>
    <row r="49" spans="1:10" ht="30" customHeight="1" x14ac:dyDescent="0.25">
      <c r="B49" s="28" t="s">
        <v>37</v>
      </c>
      <c r="C49" s="29"/>
      <c r="D49" s="29"/>
      <c r="E49" s="29">
        <f>Food[[#This Row],[Projected 
cost]]-Food[[#This Row],[Actual 
cost]]</f>
        <v>0</v>
      </c>
      <c r="F49" s="5"/>
      <c r="G49" s="28" t="s">
        <v>35</v>
      </c>
      <c r="H49" s="29"/>
      <c r="I49" s="29"/>
      <c r="J49" s="29">
        <f>Savings[[#This Row],[Projected 
cost]]-Savings[[#This Row],[Actual 
cost]]</f>
        <v>0</v>
      </c>
    </row>
    <row r="50" spans="1:10" ht="30" customHeight="1" x14ac:dyDescent="0.25">
      <c r="B50" s="28" t="s">
        <v>38</v>
      </c>
      <c r="C50" s="29"/>
      <c r="D50" s="29"/>
      <c r="E50" s="29">
        <f>Food[[#This Row],[Projected 
cost]]-Food[[#This Row],[Actual 
cost]]</f>
        <v>0</v>
      </c>
      <c r="F50" s="5"/>
      <c r="G50" s="28" t="s">
        <v>36</v>
      </c>
      <c r="H50" s="29"/>
      <c r="I50" s="29"/>
      <c r="J50" s="29">
        <f>Savings[[#This Row],[Projected 
cost]]-Savings[[#This Row],[Actual 
cost]]</f>
        <v>0</v>
      </c>
    </row>
    <row r="51" spans="1:10" ht="30" customHeight="1" x14ac:dyDescent="0.25">
      <c r="B51" s="28" t="s">
        <v>17</v>
      </c>
      <c r="C51" s="29"/>
      <c r="D51" s="29"/>
      <c r="E51" s="29">
        <f>Food[[#This Row],[Projected 
cost]]-Food[[#This Row],[Actual 
cost]]</f>
        <v>0</v>
      </c>
      <c r="F51" s="5"/>
      <c r="G51" s="28" t="s">
        <v>17</v>
      </c>
      <c r="H51" s="29"/>
      <c r="I51" s="29"/>
      <c r="J51" s="29">
        <f>Savings[[#This Row],[Projected 
cost]]-Savings[[#This Row],[Actual 
cost]]</f>
        <v>0</v>
      </c>
    </row>
    <row r="52" spans="1:10" ht="30" customHeight="1" x14ac:dyDescent="0.25">
      <c r="B52" s="87" t="s">
        <v>54</v>
      </c>
      <c r="C52" s="88"/>
      <c r="D52" s="88"/>
      <c r="E52" s="89">
        <f>SUBTOTAL(109,Food[Difference])</f>
        <v>0</v>
      </c>
      <c r="F52" s="5"/>
      <c r="G52" s="87" t="s">
        <v>54</v>
      </c>
      <c r="H52" s="105"/>
      <c r="I52" s="105"/>
      <c r="J52" s="89">
        <f>SUBTOTAL(109,Savings[Difference])</f>
        <v>0</v>
      </c>
    </row>
    <row r="53" spans="1:10" ht="37.9" customHeight="1" x14ac:dyDescent="0.25">
      <c r="B53" s="39"/>
      <c r="C53" s="34"/>
      <c r="D53" s="34"/>
      <c r="E53" s="34"/>
      <c r="F53" s="5"/>
      <c r="G53" s="40"/>
      <c r="H53" s="41"/>
      <c r="I53" s="41"/>
      <c r="J53" s="41"/>
    </row>
    <row r="54" spans="1:10" s="2" customFormat="1" ht="30" customHeight="1" x14ac:dyDescent="0.25">
      <c r="A54" s="24"/>
      <c r="B54" s="90" t="s">
        <v>61</v>
      </c>
      <c r="C54" s="90"/>
      <c r="D54" s="90"/>
      <c r="E54" s="90"/>
      <c r="F54" s="33"/>
      <c r="G54" s="85" t="s">
        <v>76</v>
      </c>
      <c r="H54" s="85"/>
      <c r="I54" s="85"/>
      <c r="J54" s="85"/>
    </row>
    <row r="55" spans="1:10" ht="48" customHeight="1" x14ac:dyDescent="0.25">
      <c r="B55" s="66" t="s">
        <v>82</v>
      </c>
      <c r="C55" s="69" t="s">
        <v>74</v>
      </c>
      <c r="D55" s="69" t="s">
        <v>73</v>
      </c>
      <c r="E55" s="70" t="s">
        <v>3</v>
      </c>
      <c r="F55" s="5"/>
      <c r="G55" s="66" t="s">
        <v>82</v>
      </c>
      <c r="H55" s="69" t="s">
        <v>74</v>
      </c>
      <c r="I55" s="69" t="s">
        <v>73</v>
      </c>
      <c r="J55" s="70" t="s">
        <v>3</v>
      </c>
    </row>
    <row r="56" spans="1:10" ht="30" customHeight="1" x14ac:dyDescent="0.25">
      <c r="B56" s="28" t="s">
        <v>41</v>
      </c>
      <c r="C56" s="29"/>
      <c r="D56" s="29"/>
      <c r="E56" s="29">
        <f>Pets[[#This Row],[Projected 
cost]]-Pets[[#This Row],[Actual 
cost]]</f>
        <v>0</v>
      </c>
      <c r="F56" s="5"/>
      <c r="G56" s="28" t="s">
        <v>39</v>
      </c>
      <c r="H56" s="29"/>
      <c r="I56" s="29"/>
      <c r="J56" s="29">
        <f>Gifts[[#This Row],[Projected 
cost]]-Gifts[[#This Row],[Actual 
cost]]</f>
        <v>0</v>
      </c>
    </row>
    <row r="57" spans="1:10" ht="30" customHeight="1" x14ac:dyDescent="0.25">
      <c r="B57" s="28" t="s">
        <v>43</v>
      </c>
      <c r="C57" s="29"/>
      <c r="D57" s="29"/>
      <c r="E57" s="29">
        <f>Pets[[#This Row],[Projected 
cost]]-Pets[[#This Row],[Actual 
cost]]</f>
        <v>0</v>
      </c>
      <c r="F57" s="5"/>
      <c r="G57" s="28" t="s">
        <v>40</v>
      </c>
      <c r="H57" s="29"/>
      <c r="I57" s="29"/>
      <c r="J57" s="29">
        <f>Gifts[[#This Row],[Projected 
cost]]-Gifts[[#This Row],[Actual 
cost]]</f>
        <v>0</v>
      </c>
    </row>
    <row r="58" spans="1:10" ht="30" customHeight="1" x14ac:dyDescent="0.25">
      <c r="B58" s="28" t="s">
        <v>44</v>
      </c>
      <c r="C58" s="29"/>
      <c r="D58" s="29"/>
      <c r="E58" s="29">
        <f>Pets[[#This Row],[Projected 
cost]]-Pets[[#This Row],[Actual 
cost]]</f>
        <v>0</v>
      </c>
      <c r="F58" s="5"/>
      <c r="G58" s="28" t="s">
        <v>42</v>
      </c>
      <c r="H58" s="29"/>
      <c r="I58" s="29"/>
      <c r="J58" s="29">
        <f>Gifts[[#This Row],[Projected 
cost]]-Gifts[[#This Row],[Actual 
cost]]</f>
        <v>0</v>
      </c>
    </row>
    <row r="59" spans="1:10" ht="30" customHeight="1" x14ac:dyDescent="0.25">
      <c r="B59" s="28" t="s">
        <v>45</v>
      </c>
      <c r="C59" s="29"/>
      <c r="D59" s="29"/>
      <c r="E59" s="29">
        <f>Pets[[#This Row],[Projected 
cost]]-Pets[[#This Row],[Actual 
cost]]</f>
        <v>0</v>
      </c>
      <c r="F59" s="5"/>
      <c r="G59" s="109" t="s">
        <v>54</v>
      </c>
      <c r="H59" s="110"/>
      <c r="I59" s="110"/>
      <c r="J59" s="111">
        <f>SUBTOTAL(109,Gifts[Difference])</f>
        <v>0</v>
      </c>
    </row>
    <row r="60" spans="1:10" ht="30" customHeight="1" x14ac:dyDescent="0.25">
      <c r="B60" s="28" t="s">
        <v>17</v>
      </c>
      <c r="C60" s="29"/>
      <c r="D60" s="29"/>
      <c r="E60" s="29">
        <f>Pets[[#This Row],[Projected 
cost]]-Pets[[#This Row],[Actual 
cost]]</f>
        <v>0</v>
      </c>
      <c r="F60" s="5"/>
      <c r="G60" s="31"/>
      <c r="H60" s="36"/>
      <c r="I60" s="36"/>
      <c r="J60" s="32"/>
    </row>
    <row r="61" spans="1:10" ht="30" customHeight="1" x14ac:dyDescent="0.25">
      <c r="B61" s="91" t="s">
        <v>54</v>
      </c>
      <c r="C61" s="92"/>
      <c r="D61" s="92"/>
      <c r="E61" s="93">
        <f>SUBTOTAL(109,Pets[Difference])</f>
        <v>0</v>
      </c>
      <c r="F61" s="5"/>
      <c r="G61" s="31"/>
      <c r="H61" s="36"/>
      <c r="I61" s="36"/>
      <c r="J61" s="32"/>
    </row>
    <row r="62" spans="1:10" ht="37.9" customHeight="1" x14ac:dyDescent="0.25">
      <c r="B62" s="35"/>
      <c r="C62" s="42"/>
      <c r="D62" s="42"/>
      <c r="E62" s="42"/>
      <c r="F62" s="5"/>
      <c r="G62" s="43"/>
      <c r="H62" s="36"/>
      <c r="I62" s="36"/>
      <c r="J62" s="36"/>
    </row>
    <row r="63" spans="1:10" s="2" customFormat="1" ht="30" customHeight="1" x14ac:dyDescent="0.25">
      <c r="A63" s="24"/>
      <c r="B63" s="94" t="s">
        <v>77</v>
      </c>
      <c r="C63" s="94"/>
      <c r="D63" s="94"/>
      <c r="E63" s="94"/>
      <c r="F63" s="33"/>
      <c r="G63" s="101" t="s">
        <v>62</v>
      </c>
      <c r="H63" s="101"/>
      <c r="I63" s="101"/>
      <c r="J63" s="101"/>
    </row>
    <row r="64" spans="1:10" ht="48" customHeight="1" x14ac:dyDescent="0.25">
      <c r="B64" s="66" t="s">
        <v>82</v>
      </c>
      <c r="C64" s="69" t="s">
        <v>74</v>
      </c>
      <c r="D64" s="69" t="s">
        <v>73</v>
      </c>
      <c r="E64" s="70" t="s">
        <v>3</v>
      </c>
      <c r="F64" s="5"/>
      <c r="G64" s="66" t="s">
        <v>82</v>
      </c>
      <c r="H64" s="69" t="s">
        <v>74</v>
      </c>
      <c r="I64" s="69" t="s">
        <v>73</v>
      </c>
      <c r="J64" s="70" t="s">
        <v>3</v>
      </c>
    </row>
    <row r="65" spans="2:10" ht="30" customHeight="1" x14ac:dyDescent="0.25">
      <c r="B65" s="28" t="s">
        <v>43</v>
      </c>
      <c r="C65" s="29"/>
      <c r="D65" s="29"/>
      <c r="E65" s="29">
        <f>PersonalCare[[#This Row],[Projected 
cost]]-PersonalCare[[#This Row],[Actual 
cost]]</f>
        <v>0</v>
      </c>
      <c r="F65" s="5"/>
      <c r="G65" s="28" t="s">
        <v>46</v>
      </c>
      <c r="H65" s="29"/>
      <c r="I65" s="29"/>
      <c r="J65" s="29">
        <f>Legal[[#This Row],[Projected 
cost]]-Legal[[#This Row],[Actual 
cost]]</f>
        <v>0</v>
      </c>
    </row>
    <row r="66" spans="2:10" ht="30" customHeight="1" x14ac:dyDescent="0.25">
      <c r="B66" s="28" t="s">
        <v>49</v>
      </c>
      <c r="C66" s="29"/>
      <c r="D66" s="29"/>
      <c r="E66" s="29">
        <f>PersonalCare[[#This Row],[Projected 
cost]]-PersonalCare[[#This Row],[Actual 
cost]]</f>
        <v>0</v>
      </c>
      <c r="F66" s="5"/>
      <c r="G66" s="28" t="s">
        <v>47</v>
      </c>
      <c r="H66" s="29"/>
      <c r="I66" s="29"/>
      <c r="J66" s="29">
        <f>Legal[[#This Row],[Projected 
cost]]-Legal[[#This Row],[Actual 
cost]]</f>
        <v>0</v>
      </c>
    </row>
    <row r="67" spans="2:10" ht="30" customHeight="1" x14ac:dyDescent="0.25">
      <c r="B67" s="28" t="s">
        <v>50</v>
      </c>
      <c r="C67" s="29"/>
      <c r="D67" s="29"/>
      <c r="E67" s="29">
        <f>PersonalCare[[#This Row],[Projected 
cost]]-PersonalCare[[#This Row],[Actual 
cost]]</f>
        <v>0</v>
      </c>
      <c r="F67" s="5"/>
      <c r="G67" s="28" t="s">
        <v>48</v>
      </c>
      <c r="H67" s="29"/>
      <c r="I67" s="29"/>
      <c r="J67" s="29">
        <f>Legal[[#This Row],[Projected 
cost]]-Legal[[#This Row],[Actual 
cost]]</f>
        <v>0</v>
      </c>
    </row>
    <row r="68" spans="2:10" ht="30" customHeight="1" x14ac:dyDescent="0.25">
      <c r="B68" s="28" t="s">
        <v>51</v>
      </c>
      <c r="C68" s="29"/>
      <c r="D68" s="29"/>
      <c r="E68" s="29">
        <f>PersonalCare[[#This Row],[Projected 
cost]]-PersonalCare[[#This Row],[Actual 
cost]]</f>
        <v>0</v>
      </c>
      <c r="F68" s="5"/>
      <c r="G68" s="28" t="s">
        <v>17</v>
      </c>
      <c r="H68" s="29"/>
      <c r="I68" s="29"/>
      <c r="J68" s="29">
        <f>Legal[[#This Row],[Projected 
cost]]-Legal[[#This Row],[Actual 
cost]]</f>
        <v>0</v>
      </c>
    </row>
    <row r="69" spans="2:10" ht="30" customHeight="1" x14ac:dyDescent="0.25">
      <c r="B69" s="28" t="s">
        <v>52</v>
      </c>
      <c r="C69" s="29"/>
      <c r="D69" s="29"/>
      <c r="E69" s="29">
        <f>PersonalCare[[#This Row],[Projected 
cost]]-PersonalCare[[#This Row],[Actual 
cost]]</f>
        <v>0</v>
      </c>
      <c r="F69" s="5"/>
      <c r="G69" s="106" t="s">
        <v>54</v>
      </c>
      <c r="H69" s="107"/>
      <c r="I69" s="107"/>
      <c r="J69" s="108">
        <f>SUBTOTAL(109,Legal[Difference])</f>
        <v>0</v>
      </c>
    </row>
    <row r="70" spans="2:10" ht="30" customHeight="1" x14ac:dyDescent="0.25">
      <c r="B70" s="28" t="s">
        <v>53</v>
      </c>
      <c r="C70" s="29"/>
      <c r="D70" s="29"/>
      <c r="E70" s="29">
        <f>PersonalCare[[#This Row],[Projected 
cost]]-PersonalCare[[#This Row],[Actual 
cost]]</f>
        <v>0</v>
      </c>
      <c r="F70" s="5"/>
      <c r="G70" s="30"/>
      <c r="H70" s="30"/>
      <c r="I70" s="30"/>
      <c r="J70" s="30"/>
    </row>
    <row r="71" spans="2:10" ht="30" customHeight="1" x14ac:dyDescent="0.25">
      <c r="B71" s="28" t="s">
        <v>17</v>
      </c>
      <c r="C71" s="29"/>
      <c r="D71" s="29"/>
      <c r="E71" s="29">
        <f>PersonalCare[[#This Row],[Projected 
cost]]-PersonalCare[[#This Row],[Actual 
cost]]</f>
        <v>0</v>
      </c>
      <c r="F71" s="5"/>
      <c r="G71" s="30"/>
      <c r="H71" s="30"/>
      <c r="I71" s="30"/>
      <c r="J71" s="30"/>
    </row>
    <row r="72" spans="2:10" ht="30" customHeight="1" x14ac:dyDescent="0.25">
      <c r="B72" s="82" t="s">
        <v>54</v>
      </c>
      <c r="C72" s="83"/>
      <c r="D72" s="83"/>
      <c r="E72" s="84">
        <f>SUBTOTAL(109,PersonalCare[Difference])</f>
        <v>0</v>
      </c>
      <c r="F72" s="5"/>
      <c r="G72" s="30"/>
      <c r="H72" s="30"/>
      <c r="I72" s="30"/>
      <c r="J72" s="30"/>
    </row>
    <row r="73" spans="2:10" ht="30" customHeight="1" x14ac:dyDescent="0.25">
      <c r="B73" s="22"/>
      <c r="C73" s="22"/>
      <c r="D73" s="22"/>
      <c r="E73" s="22"/>
      <c r="F73" s="5"/>
      <c r="G73" s="51" t="s">
        <v>78</v>
      </c>
      <c r="H73" s="51"/>
      <c r="I73" s="51"/>
      <c r="J73" s="46">
        <f>SUBTOTAL(109,Housing[Projected
cost],Transportation[Projected 
cost],Insurance[Projected
cost],Food[Projected 
cost],Pets[Projected 
cost],PersonalCare[Projected 
cost],Entertainment[Projected 
cost],Loans[Projected 
cost],Taxes[Projected 
cost],Savings[Projected 
cost],Gifts[Projected 
cost],Legal[Projected 
cost])</f>
        <v>1195</v>
      </c>
    </row>
    <row r="74" spans="2:10" ht="30" customHeight="1" x14ac:dyDescent="0.25">
      <c r="F74" s="5"/>
      <c r="G74" s="51"/>
      <c r="H74" s="51"/>
      <c r="I74" s="51"/>
      <c r="J74" s="46"/>
    </row>
    <row r="75" spans="2:10" ht="30" customHeight="1" x14ac:dyDescent="0.25">
      <c r="F75" s="5"/>
      <c r="G75" s="48" t="s">
        <v>79</v>
      </c>
      <c r="H75" s="48"/>
      <c r="I75" s="48"/>
      <c r="J75" s="47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1236</v>
      </c>
    </row>
    <row r="76" spans="2:10" ht="30" customHeight="1" x14ac:dyDescent="0.25">
      <c r="F76" s="5"/>
      <c r="G76" s="48"/>
      <c r="H76" s="48"/>
      <c r="I76" s="48"/>
      <c r="J76" s="47"/>
    </row>
    <row r="77" spans="2:10" ht="24.95" customHeight="1" x14ac:dyDescent="0.25">
      <c r="F77" s="5"/>
      <c r="G77" s="44" t="s">
        <v>80</v>
      </c>
      <c r="H77" s="44"/>
      <c r="I77" s="44"/>
      <c r="J77" s="45">
        <f>J73-J75</f>
        <v>-41</v>
      </c>
    </row>
    <row r="78" spans="2:10" ht="24.95" customHeight="1" x14ac:dyDescent="0.25">
      <c r="F78" s="5"/>
      <c r="G78" s="44"/>
      <c r="H78" s="44"/>
      <c r="I78" s="44"/>
      <c r="J78" s="45"/>
    </row>
    <row r="79" spans="2:10" ht="24.95" customHeight="1" x14ac:dyDescent="0.25">
      <c r="F79" s="5"/>
    </row>
    <row r="80" spans="2:10" ht="24.95" customHeight="1" x14ac:dyDescent="0.25">
      <c r="F80" s="5"/>
    </row>
    <row r="81" spans="6:6" ht="24.95" customHeight="1" x14ac:dyDescent="0.25">
      <c r="F81" s="5"/>
    </row>
  </sheetData>
  <mergeCells count="26"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7:I78"/>
    <mergeCell ref="J77:J78"/>
    <mergeCell ref="J73:J74"/>
    <mergeCell ref="J75:J76"/>
    <mergeCell ref="G75:I76"/>
    <mergeCell ref="G47:J47"/>
    <mergeCell ref="B54:E54"/>
    <mergeCell ref="G54:J54"/>
    <mergeCell ref="B63:E63"/>
    <mergeCell ref="G63:J63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/>
    <dataValidation allowBlank="1" showInputMessage="1" showErrorMessage="1" prompt="Title of this worksheet is in cell B2. Next instruction is in cell A4." sqref="A2"/>
    <dataValidation allowBlank="1" showInputMessage="1" showErrorMessage="1" prompt="Projected Monthly Income label is in cell at right. Enter Income 1 in cell C5 and Extra Income in C6 to calculate Total monthly income in C7. Next instruction is in cell A7." sqref="A4"/>
    <dataValidation allowBlank="1" showInputMessage="1" showErrorMessage="1" prompt="Projected Balance is auto calculated in cell H4, Actual Balance in H6, and Difference in H8. Next instruction is in cell A9." sqref="A7"/>
    <dataValidation allowBlank="1" showInputMessage="1" showErrorMessage="1" prompt="Actual Monthly Income label is in cell at right. Enter Income 1 in cell C10 and Extra Income in C11 to calculate Total monthly income in C12. Next instruction is in cell A15." sqref="A9"/>
    <dataValidation allowBlank="1" showInputMessage="1" showErrorMessage="1" prompt="Enter details in Housing table starting in cell at right and in Entertainment table starting in cell G15. Next instruction is in cell A29." sqref="A15"/>
    <dataValidation allowBlank="1" showInputMessage="1" showErrorMessage="1" prompt="Enter details in Transportation table starting in cell at right and in Loans table starting in cell G29. Next instruction is in cell A40." sqref="A29"/>
    <dataValidation allowBlank="1" showInputMessage="1" showErrorMessage="1" prompt="Enter details in Insurance table starting in cell at right and in Taxes table starting in cell G40. Next instruction is in cell A48." sqref="A40"/>
    <dataValidation allowBlank="1" showInputMessage="1" showErrorMessage="1" prompt="Enter details in Food table starting in cell at right and in Savings table starting in cell G48. Next instruction is in cell A55." sqref="A48"/>
    <dataValidation allowBlank="1" showInputMessage="1" showErrorMessage="1" prompt="Enter details in Personal Care table starting in cell at right and in Legal table starting in cell G64. Next instruction is in cell A73." sqref="A64"/>
    <dataValidation allowBlank="1" showInputMessage="1" showErrorMessage="1" prompt="Total Projected Cost is auto calculated in cell J73, Total Actual Cost in J75, and Total Difference in J77." sqref="A73"/>
    <dataValidation allowBlank="1" showInputMessage="1" showErrorMessage="1" prompt="Enter details in Pets table starting in cell at right and in Gifts table starting in cell G55. Next instruction is in cell A64." sqref="A55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7" ma:contentTypeDescription="Create a new document." ma:contentTypeScope="" ma:versionID="c6f9a84f66a9c8b9a21755b9ffafb945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7df39e3e7036dff54f89ddd5805ce72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C7FD9-EBCF-4CC4-BE1C-34B80F7E8353}">
  <ds:schemaRefs>
    <ds:schemaRef ds:uri="http://purl.org/dc/terms/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230e9df3-be65-4c73-a93b-d1236ebd67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798E9-19EF-47BB-B28E-84199D1A5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Oluwaseun Onanuga</dc:creator>
  <cp:lastModifiedBy>tywoferj</cp:lastModifiedBy>
  <dcterms:created xsi:type="dcterms:W3CDTF">2022-11-06T05:34:26Z</dcterms:created>
  <dcterms:modified xsi:type="dcterms:W3CDTF">2024-12-08T05:27:07Z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